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1"/>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agriculture/"/>
    </mc:Choice>
  </mc:AlternateContent>
  <xr:revisionPtr revIDLastSave="0" documentId="13_ncr:1_{217051D2-A169-0B40-BD20-C5A84950AF05}" xr6:coauthVersionLast="47" xr6:coauthVersionMax="47" xr10:uidLastSave="{00000000-0000-0000-0000-000000000000}"/>
  <bookViews>
    <workbookView xWindow="28800" yWindow="-18800" windowWidth="50240" windowHeight="28300" tabRatio="762"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G19" i="13" l="1"/>
  <c r="G20" i="13"/>
  <c r="I20" i="13"/>
  <c r="I19" i="13"/>
  <c r="E17" i="16"/>
  <c r="E11" i="16"/>
  <c r="I18" i="13"/>
  <c r="G18" i="13" s="1"/>
  <c r="I10" i="13"/>
  <c r="I9" i="13"/>
  <c r="E8" i="16"/>
  <c r="E9" i="16"/>
  <c r="I8" i="13" s="1"/>
  <c r="G8" i="13" s="1"/>
  <c r="G14" i="13" l="1"/>
  <c r="E22" i="16"/>
  <c r="I13" i="13" s="1"/>
  <c r="G13" i="13" s="1"/>
  <c r="E21" i="16"/>
  <c r="E10" i="12" s="1"/>
  <c r="I15" i="13" l="1"/>
  <c r="G15" i="13" s="1"/>
  <c r="G10" i="13"/>
  <c r="G9" i="13"/>
  <c r="I7" i="13"/>
  <c r="G7" i="13" s="1"/>
  <c r="G6" i="13" l="1"/>
  <c r="E11" i="12" s="1"/>
  <c r="E19" i="12"/>
  <c r="E26" i="12"/>
  <c r="E25" i="12"/>
  <c r="E18" i="12" l="1"/>
  <c r="E14" i="12"/>
</calcChain>
</file>

<file path=xl/sharedStrings.xml><?xml version="1.0" encoding="utf-8"?>
<sst xmlns="http://schemas.openxmlformats.org/spreadsheetml/2006/main" count="161" uniqueCount="118">
  <si>
    <t>Source</t>
  </si>
  <si>
    <t>Construction time</t>
  </si>
  <si>
    <t>years</t>
  </si>
  <si>
    <t>%</t>
  </si>
  <si>
    <t>km2</t>
  </si>
  <si>
    <t>-</t>
  </si>
  <si>
    <t>Technical lifetime</t>
  </si>
  <si>
    <t>Value</t>
  </si>
  <si>
    <t>Other</t>
  </si>
  <si>
    <t>Initial investment costs</t>
  </si>
  <si>
    <t>yes=1, no=0</t>
  </si>
  <si>
    <t>cost_of_installing</t>
  </si>
  <si>
    <t>Definition</t>
  </si>
  <si>
    <t>Unit</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</si>
  <si>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</si>
  <si>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</si>
  <si>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</si>
  <si>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</si>
  <si>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</si>
  <si>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</si>
  <si>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</si>
  <si>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</si>
  <si>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</si>
  <si>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</si>
  <si>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</si>
  <si>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</si>
  <si>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</si>
  <si>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</si>
  <si>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</si>
  <si>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</si>
  <si>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</si>
  <si>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</si>
  <si>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</si>
  <si>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takes_part_in_ets</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</si>
  <si>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</si>
  <si>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</si>
  <si>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</si>
  <si>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</si>
  <si>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</si>
  <si>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</si>
  <si>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</si>
  <si>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</si>
  <si>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</si>
  <si>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</si>
  <si>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</si>
  <si>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</si>
  <si>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</si>
  <si>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</si>
  <si>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</si>
  <si>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</si>
  <si>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</si>
  <si>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</si>
  <si>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</si>
  <si>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</si>
  <si>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</si>
  <si>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</si>
  <si>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</si>
  <si>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</si>
  <si>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</si>
  <si>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</si>
  <si>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</si>
  <si>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</si>
  <si>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</si>
  <si>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</si>
  <si>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</si>
  <si>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</si>
  <si>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</si>
  <si>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</si>
  <si>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</si>
  <si>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</si>
  <si>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</si>
  <si>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</si>
  <si>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</si>
  <si>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t>Costs</t>
  </si>
  <si>
    <t xml:space="preserve">         Initial investment costs </t>
  </si>
  <si>
    <t xml:space="preserve">        Fixed operational and maintenance costs </t>
  </si>
  <si>
    <t xml:space="preserve">        Variable operational and maintenance costs</t>
  </si>
  <si>
    <t>Land use of plant</t>
  </si>
  <si>
    <r>
      <t>output</t>
    </r>
    <r>
      <rPr>
        <sz val="12"/>
        <color theme="1"/>
        <rFont val="Calibri"/>
        <family val="2"/>
        <scheme val="minor"/>
      </rPr>
      <t>.electricity</t>
    </r>
  </si>
  <si>
    <t>Comments</t>
  </si>
  <si>
    <t>Technical</t>
  </si>
  <si>
    <t>volter</t>
  </si>
  <si>
    <t>Notes</t>
  </si>
  <si>
    <t>Land use</t>
  </si>
  <si>
    <t>Subject year</t>
  </si>
  <si>
    <t>Fixed O&amp;M</t>
  </si>
  <si>
    <t>Variable O&amp;M</t>
  </si>
  <si>
    <t>Initial investment</t>
  </si>
  <si>
    <t>ETM Library URL</t>
  </si>
  <si>
    <t>b</t>
  </si>
  <si>
    <t>El. efficiency</t>
  </si>
  <si>
    <t>Heat Efficiency</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</si>
  <si>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</si>
  <si>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</si>
  <si>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</si>
  <si>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</si>
  <si>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</si>
  <si>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</si>
  <si>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</si>
  <si>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</si>
  <si>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</si>
  <si>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</si>
  <si>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</si>
  <si>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</si>
  <si>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</si>
  <si>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</si>
  <si>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</si>
  <si>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</si>
  <si>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</si>
  <si>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</si>
  <si>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</si>
  <si>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</si>
  <si>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</si>
  <si>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</si>
  <si>
    <t>typical_input_capacity</t>
  </si>
  <si>
    <t>Input capacity</t>
  </si>
  <si>
    <t>agriculture_chp_wood_pellets</t>
  </si>
  <si>
    <t>Marlieke Verweij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</si>
</sst>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7">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color rgb="FFFF000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3" fillId="0" borderId="0" applyNumberFormat="0" applyFill="0" applyBorder="0" applyAlignment="0" applyProtection="0">
      <alignment vertical="top"/>
      <protection locked="0"/>
    </xf>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xf numFmtId="0" fontId="24" fillId="0" borderId="0" applyNumberFormat="0" applyFill="0" applyBorder="0" applyAlignment="0" applyProtection="0"/>
  </cellStyleXfs>
  <cellXfs count="162">
    <xf numFmtId="0" fontId="0" fillId="0" borderId="0" xfId="0"/>
    <xf numFmtId="0" fontId="10" fillId="2" borderId="0" xfId="0" applyFont="1" applyFill="1"/>
    <xf numFmtId="166" fontId="34" fillId="0" borderId="0" xfId="0" applyNumberFormat="1" applyFont="1" applyAlignment="1">
      <alignment vertical="center"/>
    </xf>
    <xf numFmtId="0" fontId="25" fillId="2" borderId="19" xfId="0" applyFont="1" applyFill="1" applyBorder="1" applyAlignment="1">
      <alignment vertical="center"/>
    </xf>
    <xf numFmtId="0" fontId="14" fillId="0" borderId="5" xfId="0" applyFont="1" applyBorder="1"/>
    <xf numFmtId="0" fontId="20" fillId="0" borderId="5" xfId="0" applyFont="1" applyBorder="1"/>
    <xf numFmtId="166" fontId="10" fillId="0" borderId="0" xfId="0" applyNumberFormat="1" applyFont="1" applyAlignment="1">
      <alignment vertical="center"/>
    </xf>
    <xf numFmtId="0" fontId="12" fillId="0" borderId="5" xfId="180" applyFont="1" applyFill="1" applyBorder="1" applyAlignment="1" applyProtection="1"/>
    <xf numFmtId="0" fontId="30" fillId="0" borderId="5" xfId="180" applyFont="1" applyFill="1" applyBorder="1" applyAlignment="1" applyProtection="1"/>
    <xf numFmtId="0" fontId="25" fillId="2" borderId="5" xfId="0" applyFont="1" applyFill="1" applyBorder="1" applyAlignment="1">
      <alignment vertical="center"/>
    </xf>
    <xf numFmtId="0" fontId="13" fillId="0" borderId="5" xfId="0" applyFont="1" applyBorder="1"/>
    <xf numFmtId="0" fontId="26" fillId="3" borderId="7" xfId="0" applyFont="1" applyFill="1" applyBorder="1"/>
    <xf numFmtId="0" fontId="27" fillId="3" borderId="17" xfId="0" applyFont="1" applyFill="1" applyBorder="1"/>
    <xf numFmtId="0" fontId="26" fillId="3" borderId="13" xfId="0" applyFont="1" applyFill="1" applyBorder="1"/>
    <xf numFmtId="0" fontId="28" fillId="3" borderId="7" xfId="0" applyFont="1" applyFill="1" applyBorder="1" applyAlignment="1">
      <alignment vertical="center"/>
    </xf>
    <xf numFmtId="2" fontId="26" fillId="3" borderId="8" xfId="0" applyNumberFormat="1" applyFont="1" applyFill="1" applyBorder="1" applyAlignment="1">
      <alignment horizontal="left"/>
    </xf>
    <xf numFmtId="0" fontId="28" fillId="3" borderId="1" xfId="0" applyFont="1" applyFill="1" applyBorder="1" applyAlignment="1">
      <alignment vertical="center"/>
    </xf>
    <xf numFmtId="0" fontId="26" fillId="3" borderId="14" xfId="0" applyFont="1" applyFill="1" applyBorder="1"/>
    <xf numFmtId="0" fontId="26" fillId="3" borderId="0" xfId="0" applyFont="1" applyFill="1"/>
    <xf numFmtId="0" fontId="25" fillId="2" borderId="0" xfId="0" applyFont="1" applyFill="1" applyAlignment="1">
      <alignment vertical="center"/>
    </xf>
    <xf numFmtId="1" fontId="25" fillId="2" borderId="0" xfId="0" applyNumberFormat="1" applyFont="1" applyFill="1" applyAlignment="1">
      <alignment vertical="center"/>
    </xf>
    <xf numFmtId="1" fontId="25" fillId="2" borderId="0" xfId="0" applyNumberFormat="1" applyFont="1" applyFill="1" applyAlignment="1">
      <alignment horizontal="right" vertical="center"/>
    </xf>
    <xf numFmtId="2" fontId="25" fillId="2" borderId="0" xfId="0" applyNumberFormat="1" applyFont="1" applyFill="1" applyAlignment="1">
      <alignment horizontal="right" vertical="center"/>
    </xf>
    <xf numFmtId="0" fontId="25" fillId="0" borderId="0" xfId="0" applyFont="1" applyAlignment="1">
      <alignment horizontal="left" vertical="center"/>
    </xf>
    <xf numFmtId="0" fontId="25" fillId="2" borderId="0" xfId="0" applyFont="1" applyFill="1"/>
    <xf numFmtId="0" fontId="25" fillId="2" borderId="9" xfId="0" applyFont="1" applyFill="1" applyBorder="1"/>
    <xf numFmtId="0" fontId="25" fillId="2" borderId="4" xfId="0" applyFont="1" applyFill="1" applyBorder="1"/>
    <xf numFmtId="0" fontId="22" fillId="2" borderId="0" xfId="0" applyFont="1" applyFill="1"/>
    <xf numFmtId="0" fontId="26" fillId="0" borderId="0" xfId="0" applyFont="1"/>
    <xf numFmtId="0" fontId="25" fillId="2" borderId="6" xfId="0" applyFont="1" applyFill="1" applyBorder="1"/>
    <xf numFmtId="0" fontId="26" fillId="3" borderId="17" xfId="0" applyFont="1" applyFill="1" applyBorder="1"/>
    <xf numFmtId="0" fontId="26" fillId="3" borderId="2" xfId="0" applyFont="1" applyFill="1" applyBorder="1"/>
    <xf numFmtId="0" fontId="22" fillId="2" borderId="2" xfId="0" applyFont="1" applyFill="1" applyBorder="1"/>
    <xf numFmtId="0" fontId="29" fillId="3" borderId="0" xfId="0" applyFont="1" applyFill="1"/>
    <xf numFmtId="0" fontId="22" fillId="2" borderId="7" xfId="0" applyFont="1" applyFill="1" applyBorder="1"/>
    <xf numFmtId="0" fontId="27" fillId="3" borderId="0" xfId="0" applyFont="1" applyFill="1"/>
    <xf numFmtId="0" fontId="25" fillId="2" borderId="0" xfId="0" applyFont="1" applyFill="1" applyAlignment="1">
      <alignment horizontal="left" vertical="center"/>
    </xf>
    <xf numFmtId="0" fontId="21" fillId="2" borderId="18" xfId="0" applyFont="1" applyFill="1" applyBorder="1"/>
    <xf numFmtId="0" fontId="21" fillId="2" borderId="0" xfId="0" applyFont="1" applyFill="1"/>
    <xf numFmtId="0" fontId="21" fillId="0" borderId="0" xfId="0" applyFont="1"/>
    <xf numFmtId="0" fontId="21" fillId="2" borderId="3" xfId="0" applyFont="1" applyFill="1" applyBorder="1"/>
    <xf numFmtId="0" fontId="21" fillId="2" borderId="15" xfId="0" applyFont="1" applyFill="1" applyBorder="1"/>
    <xf numFmtId="0" fontId="21" fillId="2" borderId="6" xfId="0" applyFont="1" applyFill="1" applyBorder="1"/>
    <xf numFmtId="0" fontId="31" fillId="2" borderId="0" xfId="0" applyFont="1" applyFill="1"/>
    <xf numFmtId="0" fontId="31" fillId="2" borderId="5" xfId="0" applyFont="1" applyFill="1" applyBorder="1"/>
    <xf numFmtId="2" fontId="21" fillId="2" borderId="18" xfId="0" applyNumberFormat="1" applyFont="1" applyFill="1" applyBorder="1"/>
    <xf numFmtId="164" fontId="21" fillId="2" borderId="18" xfId="0" applyNumberFormat="1" applyFont="1" applyFill="1" applyBorder="1"/>
    <xf numFmtId="0" fontId="32" fillId="2" borderId="0" xfId="0" applyFont="1" applyFill="1"/>
    <xf numFmtId="49" fontId="32" fillId="2" borderId="0" xfId="0" applyNumberFormat="1" applyFont="1" applyFill="1"/>
    <xf numFmtId="0" fontId="32" fillId="2" borderId="4" xfId="0" applyFont="1" applyFill="1" applyBorder="1"/>
    <xf numFmtId="49" fontId="32" fillId="2" borderId="4" xfId="0" applyNumberFormat="1" applyFont="1" applyFill="1" applyBorder="1"/>
    <xf numFmtId="0" fontId="32" fillId="2" borderId="6" xfId="0" applyFont="1" applyFill="1" applyBorder="1"/>
    <xf numFmtId="0" fontId="33" fillId="2" borderId="0" xfId="0" applyFont="1" applyFill="1"/>
    <xf numFmtId="49" fontId="33" fillId="2" borderId="0" xfId="0" applyNumberFormat="1" applyFont="1" applyFill="1"/>
    <xf numFmtId="0" fontId="33" fillId="2" borderId="9" xfId="0" applyFont="1" applyFill="1" applyBorder="1"/>
    <xf numFmtId="49" fontId="33" fillId="2" borderId="9" xfId="0" applyNumberFormat="1" applyFont="1" applyFill="1" applyBorder="1"/>
    <xf numFmtId="0" fontId="32" fillId="2" borderId="0" xfId="0" applyFont="1" applyFill="1" applyAlignment="1">
      <alignment vertical="top"/>
    </xf>
    <xf numFmtId="0" fontId="32" fillId="2" borderId="0" xfId="0" applyFont="1" applyFill="1" applyAlignment="1">
      <alignment horizontal="left" vertical="center" indent="2"/>
    </xf>
    <xf numFmtId="0" fontId="32" fillId="2" borderId="0" xfId="0" applyFont="1" applyFill="1" applyAlignment="1">
      <alignment vertical="top" wrapText="1"/>
    </xf>
    <xf numFmtId="49" fontId="32" fillId="2" borderId="0" xfId="0" applyNumberFormat="1" applyFont="1" applyFill="1" applyAlignment="1">
      <alignment vertical="top" wrapText="1"/>
    </xf>
    <xf numFmtId="0" fontId="32" fillId="2" borderId="0" xfId="180" applyFont="1" applyFill="1" applyBorder="1" applyAlignment="1" applyProtection="1">
      <alignment vertical="top"/>
    </xf>
    <xf numFmtId="164" fontId="32" fillId="2" borderId="0" xfId="0" applyNumberFormat="1" applyFont="1" applyFill="1" applyAlignment="1">
      <alignment horizontal="left" vertical="center" indent="2"/>
    </xf>
    <xf numFmtId="49" fontId="32" fillId="2" borderId="0" xfId="0" applyNumberFormat="1" applyFont="1" applyFill="1" applyAlignment="1">
      <alignment vertical="top"/>
    </xf>
    <xf numFmtId="2" fontId="25" fillId="2" borderId="9" xfId="0" applyNumberFormat="1" applyFont="1" applyFill="1" applyBorder="1" applyAlignment="1">
      <alignment vertical="center"/>
    </xf>
    <xf numFmtId="0" fontId="32" fillId="2" borderId="0" xfId="0" applyFont="1" applyFill="1" applyAlignment="1">
      <alignment horizontal="left" vertical="top"/>
    </xf>
    <xf numFmtId="0" fontId="20" fillId="2" borderId="0" xfId="0" applyFont="1" applyFill="1"/>
    <xf numFmtId="2" fontId="20" fillId="2" borderId="0" xfId="0" applyNumberFormat="1" applyFont="1" applyFill="1"/>
    <xf numFmtId="0" fontId="20" fillId="2" borderId="3" xfId="0" applyFont="1" applyFill="1" applyBorder="1"/>
    <xf numFmtId="0" fontId="20" fillId="2" borderId="4" xfId="0" applyFont="1" applyFill="1" applyBorder="1"/>
    <xf numFmtId="2" fontId="20" fillId="2" borderId="4" xfId="0" applyNumberFormat="1" applyFont="1" applyFill="1" applyBorder="1"/>
    <xf numFmtId="0" fontId="20" fillId="2" borderId="15" xfId="0" applyFont="1" applyFill="1" applyBorder="1"/>
    <xf numFmtId="0" fontId="20" fillId="2" borderId="6" xfId="0" applyFont="1" applyFill="1" applyBorder="1"/>
    <xf numFmtId="0" fontId="20" fillId="2" borderId="0" xfId="0" applyFont="1" applyFill="1" applyAlignment="1">
      <alignment horizontal="left" vertical="center"/>
    </xf>
    <xf numFmtId="1" fontId="20" fillId="2" borderId="0" xfId="0" applyNumberFormat="1" applyFont="1" applyFill="1" applyAlignment="1">
      <alignment vertical="center"/>
    </xf>
    <xf numFmtId="0" fontId="20" fillId="0" borderId="0" xfId="0" applyFont="1" applyAlignment="1">
      <alignment horizontal="left" vertical="center"/>
    </xf>
    <xf numFmtId="166" fontId="20" fillId="0" borderId="0" xfId="0" applyNumberFormat="1" applyFont="1" applyAlignment="1">
      <alignment vertical="center"/>
    </xf>
    <xf numFmtId="164" fontId="20" fillId="2" borderId="18" xfId="0" applyNumberFormat="1" applyFont="1" applyFill="1" applyBorder="1" applyAlignment="1">
      <alignment vertical="center"/>
    </xf>
    <xf numFmtId="166" fontId="20" fillId="2" borderId="0" xfId="0" applyNumberFormat="1" applyFont="1" applyFill="1" applyAlignment="1">
      <alignment vertical="center"/>
    </xf>
    <xf numFmtId="10" fontId="20" fillId="0" borderId="0" xfId="0" applyNumberFormat="1" applyFont="1" applyAlignment="1">
      <alignment horizontal="left" vertical="center" indent="2"/>
    </xf>
    <xf numFmtId="165" fontId="20" fillId="2" borderId="0" xfId="0" applyNumberFormat="1" applyFont="1" applyFill="1" applyAlignment="1">
      <alignment horizontal="right" vertical="center"/>
    </xf>
    <xf numFmtId="2" fontId="20" fillId="2" borderId="0" xfId="0" applyNumberFormat="1" applyFont="1" applyFill="1" applyAlignment="1">
      <alignment horizontal="right" vertical="center"/>
    </xf>
    <xf numFmtId="1" fontId="20" fillId="2" borderId="0" xfId="0" applyNumberFormat="1" applyFont="1" applyFill="1" applyAlignment="1">
      <alignment horizontal="right" vertical="center"/>
    </xf>
    <xf numFmtId="10" fontId="20" fillId="2" borderId="0" xfId="0" applyNumberFormat="1" applyFont="1" applyFill="1" applyAlignment="1">
      <alignment horizontal="left" vertical="center" indent="2"/>
    </xf>
    <xf numFmtId="164" fontId="20" fillId="0" borderId="0" xfId="0" applyNumberFormat="1" applyFont="1" applyAlignment="1">
      <alignment horizontal="left" vertical="center" indent="2"/>
    </xf>
    <xf numFmtId="164" fontId="20" fillId="2" borderId="18" xfId="0" applyNumberFormat="1" applyFont="1" applyFill="1" applyBorder="1" applyAlignment="1">
      <alignment horizontal="right" vertical="center"/>
    </xf>
    <xf numFmtId="164" fontId="20" fillId="2" borderId="0" xfId="0" applyNumberFormat="1" applyFont="1" applyFill="1" applyAlignment="1">
      <alignment horizontal="right" vertical="center"/>
    </xf>
    <xf numFmtId="0" fontId="20" fillId="0" borderId="0" xfId="0" applyFont="1" applyAlignment="1">
      <alignment horizontal="left" vertical="center" indent="2"/>
    </xf>
    <xf numFmtId="3" fontId="20" fillId="0" borderId="11" xfId="0" applyNumberFormat="1" applyFont="1" applyBorder="1" applyAlignment="1">
      <alignment horizontal="left" vertical="center" indent="3"/>
    </xf>
    <xf numFmtId="0" fontId="20" fillId="2" borderId="10" xfId="0" applyFont="1" applyFill="1" applyBorder="1"/>
    <xf numFmtId="0" fontId="20" fillId="2" borderId="11" xfId="0" applyFont="1" applyFill="1" applyBorder="1"/>
    <xf numFmtId="2" fontId="20" fillId="2" borderId="11" xfId="0" applyNumberFormat="1" applyFont="1" applyFill="1" applyBorder="1"/>
    <xf numFmtId="0" fontId="20" fillId="2" borderId="12" xfId="0" applyFont="1" applyFill="1" applyBorder="1"/>
    <xf numFmtId="0" fontId="19" fillId="2" borderId="18" xfId="0" applyFont="1" applyFill="1" applyBorder="1"/>
    <xf numFmtId="0" fontId="25" fillId="2" borderId="17" xfId="0" applyFont="1" applyFill="1" applyBorder="1"/>
    <xf numFmtId="0" fontId="18" fillId="2" borderId="2" xfId="0" applyFont="1" applyFill="1" applyBorder="1"/>
    <xf numFmtId="0" fontId="25" fillId="2" borderId="7" xfId="0" applyFont="1" applyFill="1" applyBorder="1"/>
    <xf numFmtId="0" fontId="18" fillId="2" borderId="0" xfId="0" applyFont="1" applyFill="1"/>
    <xf numFmtId="0" fontId="35" fillId="2" borderId="0" xfId="0" applyFont="1" applyFill="1"/>
    <xf numFmtId="0" fontId="18" fillId="2" borderId="18" xfId="0" applyFont="1" applyFill="1" applyBorder="1"/>
    <xf numFmtId="0" fontId="18" fillId="5" borderId="0" xfId="0" applyFont="1" applyFill="1"/>
    <xf numFmtId="0" fontId="18" fillId="6" borderId="0" xfId="0" applyFont="1" applyFill="1"/>
    <xf numFmtId="0" fontId="18" fillId="7" borderId="0" xfId="0" applyFont="1" applyFill="1"/>
    <xf numFmtId="0" fontId="18" fillId="8" borderId="0" xfId="0" applyFont="1" applyFill="1"/>
    <xf numFmtId="0" fontId="18" fillId="2" borderId="7" xfId="0" applyFont="1" applyFill="1" applyBorder="1"/>
    <xf numFmtId="0" fontId="18" fillId="9" borderId="0" xfId="0" applyFont="1" applyFill="1"/>
    <xf numFmtId="0" fontId="18" fillId="10" borderId="0" xfId="0" applyFont="1" applyFill="1"/>
    <xf numFmtId="0" fontId="18" fillId="11" borderId="0" xfId="0" applyFont="1" applyFill="1"/>
    <xf numFmtId="0" fontId="18" fillId="12" borderId="0" xfId="0" applyFont="1" applyFill="1"/>
    <xf numFmtId="0" fontId="25" fillId="2" borderId="16" xfId="0" applyFont="1" applyFill="1" applyBorder="1"/>
    <xf numFmtId="0" fontId="27" fillId="2" borderId="9" xfId="0" applyFont="1" applyFill="1" applyBorder="1"/>
    <xf numFmtId="164" fontId="21" fillId="2" borderId="21" xfId="0" applyNumberFormat="1" applyFont="1" applyFill="1" applyBorder="1"/>
    <xf numFmtId="0" fontId="26" fillId="2" borderId="0" xfId="0" applyFont="1" applyFill="1"/>
    <xf numFmtId="2" fontId="21" fillId="2" borderId="0" xfId="0" applyNumberFormat="1" applyFont="1" applyFill="1"/>
    <xf numFmtId="164" fontId="21" fillId="2" borderId="20" xfId="0" applyNumberFormat="1" applyFont="1" applyFill="1" applyBorder="1"/>
    <xf numFmtId="164" fontId="21" fillId="2" borderId="0" xfId="0" applyNumberFormat="1" applyFont="1" applyFill="1"/>
    <xf numFmtId="0" fontId="31" fillId="2" borderId="19" xfId="0" applyFont="1" applyFill="1" applyBorder="1"/>
    <xf numFmtId="0" fontId="21" fillId="2" borderId="5" xfId="0" applyFont="1" applyFill="1" applyBorder="1"/>
    <xf numFmtId="0" fontId="18" fillId="0" borderId="0" xfId="0" applyFont="1" applyAlignment="1">
      <alignment horizontal="left" vertical="center"/>
    </xf>
    <xf numFmtId="1" fontId="25" fillId="2" borderId="0" xfId="0" applyNumberFormat="1" applyFont="1" applyFill="1" applyAlignment="1">
      <alignment horizontal="left" vertical="center"/>
    </xf>
    <xf numFmtId="2" fontId="25" fillId="2" borderId="0" xfId="0" applyNumberFormat="1" applyFont="1" applyFill="1" applyAlignment="1">
      <alignment horizontal="left" vertical="center"/>
    </xf>
    <xf numFmtId="2" fontId="25" fillId="2" borderId="0" xfId="0" applyNumberFormat="1" applyFont="1" applyFill="1" applyAlignment="1">
      <alignment vertical="center"/>
    </xf>
    <xf numFmtId="0" fontId="25" fillId="2" borderId="9" xfId="0" applyFont="1" applyFill="1" applyBorder="1" applyAlignment="1">
      <alignment vertical="center"/>
    </xf>
    <xf numFmtId="10" fontId="17" fillId="0" borderId="0" xfId="0" applyNumberFormat="1" applyFont="1" applyAlignment="1">
      <alignment horizontal="left" vertical="center" indent="2"/>
    </xf>
    <xf numFmtId="0" fontId="16" fillId="0" borderId="0" xfId="0" applyFont="1"/>
    <xf numFmtId="0" fontId="15" fillId="2" borderId="20" xfId="0" applyFont="1" applyFill="1" applyBorder="1"/>
    <xf numFmtId="0" fontId="15" fillId="0" borderId="0" xfId="0" applyFont="1" applyAlignment="1">
      <alignment horizontal="left" vertical="center"/>
    </xf>
    <xf numFmtId="165" fontId="20" fillId="2" borderId="18" xfId="0" applyNumberFormat="1" applyFont="1" applyFill="1" applyBorder="1" applyAlignment="1">
      <alignment horizontal="right"/>
    </xf>
    <xf numFmtId="0" fontId="12" fillId="2" borderId="18" xfId="0" applyFont="1" applyFill="1" applyBorder="1"/>
    <xf numFmtId="0" fontId="12" fillId="2" borderId="0" xfId="0" applyFont="1" applyFill="1"/>
    <xf numFmtId="0" fontId="25" fillId="2" borderId="15" xfId="0" applyFont="1" applyFill="1" applyBorder="1"/>
    <xf numFmtId="0" fontId="25" fillId="2" borderId="19" xfId="0" applyFont="1" applyFill="1" applyBorder="1"/>
    <xf numFmtId="0" fontId="12" fillId="2" borderId="6" xfId="0" applyFont="1" applyFill="1" applyBorder="1"/>
    <xf numFmtId="0" fontId="12" fillId="2" borderId="5" xfId="0" applyFont="1" applyFill="1" applyBorder="1"/>
    <xf numFmtId="165" fontId="20" fillId="2" borderId="18" xfId="0" applyNumberFormat="1" applyFont="1" applyFill="1" applyBorder="1" applyAlignment="1">
      <alignment horizontal="right" vertical="center"/>
    </xf>
    <xf numFmtId="0" fontId="11" fillId="2" borderId="0" xfId="0" applyFont="1" applyFill="1"/>
    <xf numFmtId="0" fontId="9" fillId="2" borderId="0" xfId="0" applyFont="1" applyFill="1"/>
    <xf numFmtId="0" fontId="9" fillId="2" borderId="10" xfId="0" applyFont="1" applyFill="1" applyBorder="1"/>
    <xf numFmtId="0" fontId="9" fillId="2" borderId="11" xfId="0" applyFont="1" applyFill="1" applyBorder="1"/>
    <xf numFmtId="0" fontId="9" fillId="2" borderId="12" xfId="0" applyFont="1" applyFill="1" applyBorder="1"/>
    <xf numFmtId="0" fontId="8" fillId="2" borderId="0" xfId="0" applyFont="1" applyFill="1"/>
    <xf numFmtId="0" fontId="8" fillId="2" borderId="18" xfId="0" applyFont="1" applyFill="1" applyBorder="1"/>
    <xf numFmtId="0" fontId="23" fillId="0" borderId="0" xfId="180" applyAlignment="1" applyProtection="1"/>
    <xf numFmtId="0" fontId="7" fillId="2" borderId="0" xfId="0" applyFont="1" applyFill="1"/>
    <xf numFmtId="0" fontId="6" fillId="2" borderId="0" xfId="0" applyFont="1" applyFill="1"/>
    <xf numFmtId="0" fontId="5" fillId="2" borderId="18" xfId="0" applyFont="1" applyFill="1" applyBorder="1"/>
    <xf numFmtId="166" fontId="4" fillId="0" borderId="0" xfId="0" applyNumberFormat="1" applyFont="1" applyAlignment="1">
      <alignment vertical="center"/>
    </xf>
    <xf numFmtId="0" fontId="3" fillId="0" borderId="0" xfId="0" applyFont="1"/>
    <xf numFmtId="0" fontId="3" fillId="2" borderId="0" xfId="0" applyFont="1" applyFill="1" applyAlignment="1">
      <alignment horizontal="left" vertical="center"/>
    </xf>
    <xf numFmtId="166" fontId="20" fillId="2" borderId="18" xfId="0" applyNumberFormat="1" applyFont="1" applyFill="1" applyBorder="1" applyAlignment="1">
      <alignment vertical="center"/>
    </xf>
    <xf numFmtId="0" fontId="2" fillId="2" borderId="0" xfId="0" applyFont="1" applyFill="1"/>
    <xf numFmtId="2" fontId="2" fillId="2" borderId="18" xfId="0" applyNumberFormat="1" applyFont="1" applyFill="1" applyBorder="1" applyAlignment="1">
      <alignment horizontal="right" vertical="center"/>
    </xf>
    <xf numFmtId="0" fontId="36" fillId="2" borderId="0" xfId="0" applyFont="1" applyFill="1"/>
    <xf numFmtId="0" fontId="2" fillId="2" borderId="0" xfId="0" applyFont="1" applyFill="1" applyAlignment="1">
      <alignment horizontal="left" vertical="center"/>
    </xf>
    <xf numFmtId="0" fontId="34" fillId="4" borderId="17" xfId="0" applyFont="1" applyFill="1" applyBorder="1" applyAlignment="1">
      <alignment horizontal="left" vertical="top" wrapText="1"/>
    </xf>
    <xf numFmtId="0" fontId="34" fillId="4" borderId="2" xfId="0" applyFont="1" applyFill="1" applyBorder="1" applyAlignment="1">
      <alignment horizontal="left" vertical="top" wrapText="1"/>
    </xf>
    <xf numFmtId="0" fontId="34" fillId="4" borderId="13" xfId="0" applyFont="1" applyFill="1" applyBorder="1" applyAlignment="1">
      <alignment horizontal="left" vertical="top" wrapText="1"/>
    </xf>
    <xf numFmtId="0" fontId="34" fillId="4" borderId="7" xfId="0" applyFont="1" applyFill="1" applyBorder="1" applyAlignment="1">
      <alignment horizontal="left" vertical="top" wrapText="1"/>
    </xf>
    <xf numFmtId="0" fontId="34" fillId="4" borderId="0" xfId="0" applyFont="1" applyFill="1" applyAlignment="1">
      <alignment horizontal="left" vertical="top" wrapText="1"/>
    </xf>
    <xf numFmtId="0" fontId="34" fillId="4" borderId="8" xfId="0" applyFont="1" applyFill="1" applyBorder="1" applyAlignment="1">
      <alignment horizontal="left" vertical="top" wrapText="1"/>
    </xf>
    <xf numFmtId="0" fontId="34" fillId="4" borderId="1" xfId="0" applyFont="1" applyFill="1" applyBorder="1" applyAlignment="1">
      <alignment horizontal="left" vertical="top" wrapText="1"/>
    </xf>
    <xf numFmtId="0" fontId="34" fillId="4" borderId="9" xfId="0" applyFont="1" applyFill="1" applyBorder="1" applyAlignment="1">
      <alignment horizontal="left" vertical="top" wrapText="1"/>
    </xf>
    <xf numFmtId="0" fontId="34" fillId="4" borderId="14" xfId="0" applyFont="1" applyFill="1" applyBorder="1" applyAlignment="1">
      <alignment horizontal="left" vertical="top" wrapText="1"/>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527343</xdr:colOff>
      <xdr:row>3</xdr:row>
      <xdr:rowOff>177800</xdr:rowOff>
    </xdr:from>
    <xdr:to>
      <xdr:col>12</xdr:col>
      <xdr:colOff>2793999</xdr:colOff>
      <xdr:row>34</xdr:row>
      <xdr:rowOff>93816</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7393810" y="804333"/>
          <a:ext cx="7050322" cy="6452283"/>
        </a:xfrm>
        <a:prstGeom prst="rect">
          <a:avLst/>
        </a:prstGeom>
      </xdr:spPr>
    </xdr:pic>
    <xdr:clientData/>
  </xdr:twoCellAnchor>
  <xdr:twoCellAnchor editAs="oneCell">
    <xdr:from>
      <xdr:col>7</xdr:col>
      <xdr:colOff>499532</xdr:colOff>
      <xdr:row>34</xdr:row>
      <xdr:rowOff>177799</xdr:rowOff>
    </xdr:from>
    <xdr:to>
      <xdr:col>13</xdr:col>
      <xdr:colOff>307380</xdr:colOff>
      <xdr:row>61</xdr:row>
      <xdr:rowOff>194732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7365999" y="7222066"/>
          <a:ext cx="7563314" cy="5503333"/>
        </a:xfrm>
        <a:prstGeom prst="rect">
          <a:avLst/>
        </a:prstGeom>
      </xdr:spPr>
    </xdr:pic>
    <xdr:clientData/>
  </xdr:twoCellAnchor>
  <xdr:twoCellAnchor editAs="oneCell">
    <xdr:from>
      <xdr:col>7</xdr:col>
      <xdr:colOff>567265</xdr:colOff>
      <xdr:row>61</xdr:row>
      <xdr:rowOff>203198</xdr:rowOff>
    </xdr:from>
    <xdr:to>
      <xdr:col>13</xdr:col>
      <xdr:colOff>321733</xdr:colOff>
      <xdr:row>67</xdr:row>
      <xdr:rowOff>66033</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7433732" y="12733865"/>
          <a:ext cx="7509934"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tabSelected="1" workbookViewId="0">
      <selection activeCell="C5" sqref="C5"/>
    </sheetView>
  </sheetViews>
  <sheetFormatPr baseColWidth="10" defaultColWidth="10.7109375" defaultRowHeight="16"/>
  <cols>
    <col min="1" max="1" width="3.42578125" style="34" customWidth="1"/>
    <col min="2" max="2" width="9.140625" style="27" customWidth="1"/>
    <col min="3" max="3" width="44.140625" style="27" customWidth="1"/>
    <col min="4" max="16384" width="10.7109375" style="27"/>
  </cols>
  <sheetData>
    <row r="1" spans="1:3" s="32" customFormat="1">
      <c r="A1" s="30"/>
      <c r="B1" s="31"/>
      <c r="C1" s="31"/>
    </row>
    <row r="2" spans="1:3" ht="21">
      <c r="A2" s="11"/>
      <c r="B2" s="33" t="s">
        <v>15</v>
      </c>
      <c r="C2" s="33"/>
    </row>
    <row r="3" spans="1:3">
      <c r="A3" s="11"/>
      <c r="B3" s="18"/>
      <c r="C3" s="18"/>
    </row>
    <row r="4" spans="1:3">
      <c r="A4" s="11"/>
      <c r="B4" s="12" t="s">
        <v>16</v>
      </c>
      <c r="C4" s="13" t="s">
        <v>116</v>
      </c>
    </row>
    <row r="5" spans="1:3">
      <c r="A5" s="11"/>
      <c r="B5" s="14" t="s">
        <v>54</v>
      </c>
      <c r="C5" s="15" t="s">
        <v>117</v>
      </c>
    </row>
    <row r="6" spans="1:3">
      <c r="A6" s="11"/>
      <c r="B6" s="16" t="s">
        <v>18</v>
      </c>
      <c r="C6" s="17" t="s">
        <v>19</v>
      </c>
    </row>
    <row r="7" spans="1:3">
      <c r="A7" s="11"/>
      <c r="B7" s="18"/>
      <c r="C7" s="18"/>
    </row>
    <row r="8" spans="1:3">
      <c r="A8" s="11"/>
      <c r="B8" s="18"/>
      <c r="C8" s="18"/>
    </row>
    <row r="9" spans="1:3">
      <c r="A9" s="11"/>
      <c r="B9" s="93" t="s">
        <v>55</v>
      </c>
      <c r="C9" s="94"/>
    </row>
    <row r="10" spans="1:3">
      <c r="A10" s="11"/>
      <c r="B10" s="95"/>
      <c r="C10" s="96"/>
    </row>
    <row r="11" spans="1:3">
      <c r="A11" s="11"/>
      <c r="B11" s="95" t="s">
        <v>56</v>
      </c>
      <c r="C11" s="97" t="s">
        <v>57</v>
      </c>
    </row>
    <row r="12" spans="1:3" ht="17" thickBot="1">
      <c r="A12" s="11"/>
      <c r="B12" s="95"/>
      <c r="C12" s="24" t="s">
        <v>58</v>
      </c>
    </row>
    <row r="13" spans="1:3" ht="17" thickBot="1">
      <c r="A13" s="11"/>
      <c r="B13" s="95"/>
      <c r="C13" s="98" t="s">
        <v>59</v>
      </c>
    </row>
    <row r="14" spans="1:3">
      <c r="A14" s="11"/>
      <c r="B14" s="95"/>
      <c r="C14" s="96" t="s">
        <v>60</v>
      </c>
    </row>
    <row r="15" spans="1:3">
      <c r="A15" s="11"/>
      <c r="B15" s="95"/>
      <c r="C15" s="96"/>
    </row>
    <row r="16" spans="1:3">
      <c r="A16" s="11"/>
      <c r="B16" s="95" t="s">
        <v>61</v>
      </c>
      <c r="C16" s="99" t="s">
        <v>62</v>
      </c>
    </row>
    <row r="17" spans="1:3">
      <c r="A17" s="11"/>
      <c r="B17" s="95"/>
      <c r="C17" s="100" t="s">
        <v>63</v>
      </c>
    </row>
    <row r="18" spans="1:3">
      <c r="A18" s="11"/>
      <c r="B18" s="95"/>
      <c r="C18" s="101" t="s">
        <v>64</v>
      </c>
    </row>
    <row r="19" spans="1:3">
      <c r="A19" s="11"/>
      <c r="B19" s="95"/>
      <c r="C19" s="102" t="s">
        <v>65</v>
      </c>
    </row>
    <row r="20" spans="1:3">
      <c r="A20" s="11"/>
      <c r="B20" s="103"/>
      <c r="C20" s="104" t="s">
        <v>66</v>
      </c>
    </row>
    <row r="21" spans="1:3">
      <c r="A21" s="11"/>
      <c r="B21" s="103"/>
      <c r="C21" s="105" t="s">
        <v>67</v>
      </c>
    </row>
    <row r="22" spans="1:3">
      <c r="A22" s="11"/>
      <c r="B22" s="103"/>
      <c r="C22" s="106" t="s">
        <v>68</v>
      </c>
    </row>
    <row r="23" spans="1:3">
      <c r="B23" s="103"/>
      <c r="C23" s="107" t="s">
        <v>69</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8"/>
  <sheetViews>
    <sheetView workbookViewId="0">
      <selection activeCell="G37" sqref="G37"/>
    </sheetView>
  </sheetViews>
  <sheetFormatPr baseColWidth="10" defaultColWidth="10.7109375" defaultRowHeight="16"/>
  <cols>
    <col min="1" max="1" width="3.28515625" style="38" customWidth="1"/>
    <col min="2" max="2" width="3.7109375" style="38" customWidth="1"/>
    <col min="3" max="3" width="46" style="38" customWidth="1"/>
    <col min="4" max="4" width="12.7109375" style="38" customWidth="1"/>
    <col min="5" max="5" width="17.42578125" style="38" customWidth="1"/>
    <col min="6" max="6" width="4.42578125" style="38" customWidth="1"/>
    <col min="7" max="7" width="45" style="38" customWidth="1"/>
    <col min="8" max="8" width="5.140625" style="38" customWidth="1"/>
    <col min="9" max="9" width="51.42578125" style="38" customWidth="1"/>
    <col min="10" max="10" width="5.42578125" style="38" customWidth="1"/>
    <col min="11" max="16384" width="10.7109375" style="38"/>
  </cols>
  <sheetData>
    <row r="2" spans="2:10">
      <c r="B2" s="153" t="s">
        <v>92</v>
      </c>
      <c r="C2" s="154"/>
      <c r="D2" s="154"/>
      <c r="E2" s="155"/>
    </row>
    <row r="3" spans="2:10">
      <c r="B3" s="156"/>
      <c r="C3" s="157"/>
      <c r="D3" s="157"/>
      <c r="E3" s="158"/>
    </row>
    <row r="4" spans="2:10" ht="31" customHeight="1">
      <c r="B4" s="159"/>
      <c r="C4" s="160"/>
      <c r="D4" s="160"/>
      <c r="E4" s="161"/>
    </row>
    <row r="5" spans="2:10" ht="17" thickBot="1"/>
    <row r="6" spans="2:10">
      <c r="B6" s="40"/>
      <c r="C6" s="26"/>
      <c r="D6" s="26"/>
      <c r="E6" s="26"/>
      <c r="F6" s="26"/>
      <c r="G6" s="26"/>
      <c r="H6" s="26"/>
      <c r="I6" s="26"/>
      <c r="J6" s="41"/>
    </row>
    <row r="7" spans="2:10" s="43" customFormat="1" ht="19">
      <c r="B7" s="108"/>
      <c r="C7" s="25" t="s">
        <v>29</v>
      </c>
      <c r="D7" s="109" t="s">
        <v>13</v>
      </c>
      <c r="E7" s="25" t="s">
        <v>7</v>
      </c>
      <c r="F7" s="25"/>
      <c r="G7" s="25" t="s">
        <v>12</v>
      </c>
      <c r="H7" s="25"/>
      <c r="I7" s="25" t="s">
        <v>0</v>
      </c>
      <c r="J7" s="115"/>
    </row>
    <row r="8" spans="2:10" s="43" customFormat="1" ht="19">
      <c r="B8" s="29"/>
      <c r="C8" s="24"/>
      <c r="D8" s="35"/>
      <c r="E8" s="24"/>
      <c r="F8" s="24"/>
      <c r="G8" s="24"/>
      <c r="H8" s="24"/>
      <c r="I8" s="24"/>
      <c r="J8" s="44"/>
    </row>
    <row r="9" spans="2:10" s="43" customFormat="1" ht="20" thickBot="1">
      <c r="B9" s="29"/>
      <c r="C9" s="24" t="s">
        <v>80</v>
      </c>
      <c r="D9" s="35"/>
      <c r="E9" s="24"/>
      <c r="F9" s="24"/>
      <c r="G9" s="24"/>
      <c r="H9" s="24"/>
      <c r="I9" s="24"/>
      <c r="J9" s="44"/>
    </row>
    <row r="10" spans="2:10" ht="17" thickBot="1">
      <c r="B10" s="42"/>
      <c r="C10" s="39" t="s">
        <v>31</v>
      </c>
      <c r="D10" s="28" t="s">
        <v>5</v>
      </c>
      <c r="E10" s="45">
        <f>Notes!E21</f>
        <v>0.91230769230769226</v>
      </c>
      <c r="F10" s="39"/>
      <c r="G10" s="39"/>
      <c r="H10" s="39"/>
      <c r="I10" s="140" t="s">
        <v>93</v>
      </c>
      <c r="J10" s="116"/>
    </row>
    <row r="11" spans="2:10" ht="17" thickBot="1">
      <c r="B11" s="42"/>
      <c r="C11" s="39" t="s">
        <v>114</v>
      </c>
      <c r="D11" s="28" t="s">
        <v>53</v>
      </c>
      <c r="E11" s="46">
        <f>'Research data'!G6</f>
        <v>80</v>
      </c>
      <c r="F11" s="39"/>
      <c r="G11" s="146" t="s">
        <v>115</v>
      </c>
      <c r="H11" s="39"/>
      <c r="I11" s="140" t="s">
        <v>93</v>
      </c>
      <c r="J11" s="116"/>
    </row>
    <row r="12" spans="2:10">
      <c r="B12" s="42"/>
      <c r="C12" s="65"/>
      <c r="D12" s="111"/>
      <c r="E12" s="112"/>
      <c r="G12" s="65"/>
      <c r="J12" s="116"/>
    </row>
    <row r="13" spans="2:10" ht="17" thickBot="1">
      <c r="B13" s="42"/>
      <c r="C13" s="24" t="s">
        <v>70</v>
      </c>
      <c r="D13" s="111"/>
      <c r="E13" s="112"/>
      <c r="G13" s="65"/>
      <c r="J13" s="116"/>
    </row>
    <row r="14" spans="2:10" ht="17" thickBot="1">
      <c r="B14" s="42"/>
      <c r="C14" s="39" t="s">
        <v>36</v>
      </c>
      <c r="D14" s="28" t="s">
        <v>30</v>
      </c>
      <c r="E14" s="46">
        <f>'Research data'!G18</f>
        <v>83232000</v>
      </c>
      <c r="F14" s="39"/>
      <c r="G14" s="39" t="s">
        <v>9</v>
      </c>
      <c r="H14" s="39"/>
      <c r="I14" s="140" t="s">
        <v>93</v>
      </c>
      <c r="J14" s="116"/>
    </row>
    <row r="15" spans="2:10" ht="17" thickBot="1">
      <c r="B15" s="42"/>
      <c r="C15" s="39" t="s">
        <v>37</v>
      </c>
      <c r="D15" s="28" t="s">
        <v>30</v>
      </c>
      <c r="E15" s="46">
        <v>0</v>
      </c>
      <c r="F15" s="39"/>
      <c r="G15" s="39" t="s">
        <v>47</v>
      </c>
      <c r="H15" s="39"/>
      <c r="I15" s="37"/>
      <c r="J15" s="116"/>
    </row>
    <row r="16" spans="2:10" ht="17" thickBot="1">
      <c r="B16" s="42"/>
      <c r="C16" s="39" t="s">
        <v>11</v>
      </c>
      <c r="D16" s="28" t="s">
        <v>30</v>
      </c>
      <c r="E16" s="46">
        <v>0</v>
      </c>
      <c r="F16" s="39"/>
      <c r="G16" s="39" t="s">
        <v>22</v>
      </c>
      <c r="H16" s="39"/>
      <c r="I16" s="37"/>
      <c r="J16" s="116"/>
    </row>
    <row r="17" spans="2:10" ht="17" thickBot="1">
      <c r="B17" s="42"/>
      <c r="C17" s="39" t="s">
        <v>38</v>
      </c>
      <c r="D17" s="28" t="s">
        <v>30</v>
      </c>
      <c r="E17" s="46">
        <v>0</v>
      </c>
      <c r="F17" s="39"/>
      <c r="G17" s="39" t="s">
        <v>25</v>
      </c>
      <c r="H17" s="39"/>
      <c r="I17" s="37"/>
      <c r="J17" s="116"/>
    </row>
    <row r="18" spans="2:10" ht="17" thickBot="1">
      <c r="B18" s="42"/>
      <c r="C18" s="39" t="s">
        <v>39</v>
      </c>
      <c r="D18" s="28" t="s">
        <v>46</v>
      </c>
      <c r="E18" s="110">
        <f>'Research data'!G19</f>
        <v>1025811.28</v>
      </c>
      <c r="F18" s="39"/>
      <c r="G18" s="39" t="s">
        <v>48</v>
      </c>
      <c r="H18" s="39"/>
      <c r="I18" s="140" t="s">
        <v>93</v>
      </c>
      <c r="J18" s="116"/>
    </row>
    <row r="19" spans="2:10" ht="17" thickBot="1">
      <c r="B19" s="42"/>
      <c r="C19" s="39" t="s">
        <v>40</v>
      </c>
      <c r="D19" s="28" t="s">
        <v>45</v>
      </c>
      <c r="E19" s="45">
        <f>'Research data'!G20</f>
        <v>0</v>
      </c>
      <c r="F19" s="39"/>
      <c r="G19" s="39" t="s">
        <v>49</v>
      </c>
      <c r="H19" s="39"/>
      <c r="I19" s="92"/>
      <c r="J19" s="116"/>
    </row>
    <row r="20" spans="2:10" ht="17" thickBot="1">
      <c r="B20" s="42"/>
      <c r="C20" s="39" t="s">
        <v>41</v>
      </c>
      <c r="D20" s="28" t="s">
        <v>45</v>
      </c>
      <c r="E20" s="113">
        <v>0</v>
      </c>
      <c r="F20" s="39"/>
      <c r="G20" s="39" t="s">
        <v>50</v>
      </c>
      <c r="H20" s="39"/>
      <c r="I20" s="124"/>
      <c r="J20" s="116"/>
    </row>
    <row r="21" spans="2:10" ht="17" thickBot="1">
      <c r="B21" s="42"/>
      <c r="C21" s="39" t="s">
        <v>44</v>
      </c>
      <c r="D21" s="28" t="s">
        <v>3</v>
      </c>
      <c r="E21" s="45">
        <v>0.04</v>
      </c>
      <c r="F21" s="39"/>
      <c r="G21" s="39" t="s">
        <v>21</v>
      </c>
      <c r="H21" s="39"/>
      <c r="I21" s="144" t="s">
        <v>113</v>
      </c>
      <c r="J21" s="116"/>
    </row>
    <row r="22" spans="2:10" ht="17" thickBot="1">
      <c r="B22" s="42"/>
      <c r="C22" s="39" t="s">
        <v>33</v>
      </c>
      <c r="D22" s="28" t="s">
        <v>10</v>
      </c>
      <c r="E22" s="46">
        <v>0</v>
      </c>
      <c r="F22" s="39"/>
      <c r="G22" s="39"/>
      <c r="H22" s="39"/>
      <c r="I22" s="37"/>
      <c r="J22" s="116"/>
    </row>
    <row r="23" spans="2:10">
      <c r="B23" s="42"/>
      <c r="C23" s="39"/>
      <c r="D23" s="28"/>
      <c r="E23" s="114"/>
      <c r="F23" s="39"/>
      <c r="G23" s="39"/>
      <c r="H23" s="39"/>
      <c r="J23" s="116"/>
    </row>
    <row r="24" spans="2:10" ht="17" thickBot="1">
      <c r="B24" s="42"/>
      <c r="C24" s="24" t="s">
        <v>8</v>
      </c>
      <c r="D24" s="111"/>
      <c r="E24" s="114"/>
      <c r="J24" s="116"/>
    </row>
    <row r="25" spans="2:10" ht="17" thickBot="1">
      <c r="B25" s="42"/>
      <c r="C25" s="39" t="s">
        <v>42</v>
      </c>
      <c r="D25" s="28" t="s">
        <v>2</v>
      </c>
      <c r="E25" s="110">
        <f>'Research data'!G14</f>
        <v>2.5</v>
      </c>
      <c r="F25" s="39"/>
      <c r="G25" s="39" t="s">
        <v>24</v>
      </c>
      <c r="H25" s="39"/>
      <c r="I25" s="140" t="s">
        <v>93</v>
      </c>
      <c r="J25" s="116"/>
    </row>
    <row r="26" spans="2:10" ht="17" thickBot="1">
      <c r="B26" s="42"/>
      <c r="C26" s="39" t="s">
        <v>43</v>
      </c>
      <c r="D26" s="28" t="s">
        <v>2</v>
      </c>
      <c r="E26" s="46">
        <f>'Research data'!G15</f>
        <v>25</v>
      </c>
      <c r="F26" s="39"/>
      <c r="G26" s="39" t="s">
        <v>23</v>
      </c>
      <c r="H26" s="39"/>
      <c r="I26" s="140" t="s">
        <v>93</v>
      </c>
      <c r="J26" s="116"/>
    </row>
    <row r="27" spans="2:10" ht="17" thickBot="1">
      <c r="B27" s="42"/>
      <c r="C27" s="39" t="s">
        <v>32</v>
      </c>
      <c r="D27" s="28" t="s">
        <v>5</v>
      </c>
      <c r="E27" s="46">
        <v>0</v>
      </c>
      <c r="F27" s="39"/>
      <c r="G27" s="39"/>
      <c r="H27" s="39"/>
      <c r="I27" s="37"/>
      <c r="J27" s="116"/>
    </row>
    <row r="28" spans="2:10" s="135" customFormat="1" ht="20" customHeight="1" thickBot="1">
      <c r="B28" s="136"/>
      <c r="C28" s="137"/>
      <c r="D28" s="137"/>
      <c r="E28" s="137"/>
      <c r="F28" s="137"/>
      <c r="G28" s="137"/>
      <c r="H28" s="137"/>
      <c r="I28" s="137"/>
      <c r="J28" s="138"/>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1"/>
  <sheetViews>
    <sheetView workbookViewId="0">
      <selection activeCell="I25" sqref="I25"/>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11.42578125" style="65" customWidth="1"/>
    <col min="10" max="10" width="2.42578125" style="66" customWidth="1"/>
    <col min="11" max="11" width="3.28515625" style="66" customWidth="1"/>
    <col min="12" max="12" width="8.42578125" style="66" customWidth="1"/>
    <col min="13" max="13" width="2.7109375" style="66" customWidth="1"/>
    <col min="14" max="14" width="60" style="65" customWidth="1"/>
    <col min="15" max="16384" width="10.7109375" style="65"/>
  </cols>
  <sheetData>
    <row r="1" spans="1:14" ht="17" thickBot="1"/>
    <row r="2" spans="1:14">
      <c r="B2" s="67"/>
      <c r="C2" s="68"/>
      <c r="D2" s="68"/>
      <c r="E2" s="68"/>
      <c r="F2" s="68"/>
      <c r="G2" s="68"/>
      <c r="H2" s="68"/>
      <c r="I2" s="68"/>
      <c r="J2" s="69"/>
      <c r="K2" s="69"/>
      <c r="L2" s="69"/>
      <c r="M2" s="69"/>
      <c r="N2" s="70"/>
    </row>
    <row r="3" spans="1:14" s="24" customFormat="1">
      <c r="B3" s="29"/>
      <c r="C3" s="121" t="s">
        <v>72</v>
      </c>
      <c r="D3" s="19"/>
      <c r="E3" s="19"/>
      <c r="F3" s="121" t="s">
        <v>13</v>
      </c>
      <c r="G3" s="121" t="s">
        <v>66</v>
      </c>
      <c r="H3" s="121"/>
      <c r="I3" s="121" t="s">
        <v>93</v>
      </c>
      <c r="J3" s="63"/>
      <c r="K3" s="63"/>
      <c r="L3" s="63" t="s">
        <v>81</v>
      </c>
      <c r="M3" s="63"/>
      <c r="N3" s="3" t="s">
        <v>79</v>
      </c>
    </row>
    <row r="4" spans="1:14">
      <c r="B4" s="71"/>
      <c r="C4" s="72"/>
      <c r="D4" s="72"/>
      <c r="E4" s="72"/>
      <c r="F4" s="72"/>
      <c r="G4" s="73"/>
      <c r="H4" s="73"/>
      <c r="I4" s="73"/>
      <c r="J4" s="119"/>
      <c r="K4" s="119"/>
      <c r="L4" s="118"/>
      <c r="M4" s="120"/>
      <c r="N4" s="9"/>
    </row>
    <row r="5" spans="1:14" ht="17" thickBot="1">
      <c r="B5" s="71"/>
      <c r="C5" s="36" t="s">
        <v>71</v>
      </c>
      <c r="D5" s="36"/>
      <c r="E5" s="36"/>
      <c r="F5" s="36"/>
      <c r="G5" s="20"/>
      <c r="H5" s="20"/>
      <c r="I5" s="20"/>
      <c r="J5" s="20"/>
      <c r="K5" s="20"/>
      <c r="L5" s="20"/>
      <c r="M5" s="20"/>
      <c r="N5" s="5"/>
    </row>
    <row r="6" spans="1:14" ht="17" thickBot="1">
      <c r="B6" s="71"/>
      <c r="C6" s="147" t="s">
        <v>114</v>
      </c>
      <c r="D6" s="36"/>
      <c r="E6" s="36"/>
      <c r="F6" s="147" t="s">
        <v>53</v>
      </c>
      <c r="G6" s="76">
        <f>ROUND(G7/G9,1)</f>
        <v>80</v>
      </c>
      <c r="H6" s="20"/>
      <c r="I6" s="20"/>
      <c r="J6" s="20"/>
      <c r="K6" s="20"/>
      <c r="L6" s="20"/>
      <c r="M6" s="20"/>
      <c r="N6" s="5"/>
    </row>
    <row r="7" spans="1:14" ht="17" thickBot="1">
      <c r="B7" s="71"/>
      <c r="C7" s="39" t="s">
        <v>34</v>
      </c>
      <c r="D7" s="74"/>
      <c r="E7" s="74"/>
      <c r="F7" s="75" t="s">
        <v>53</v>
      </c>
      <c r="G7" s="148">
        <f>I7</f>
        <v>23.12</v>
      </c>
      <c r="H7" s="77"/>
      <c r="I7" s="76">
        <f>Notes!E8</f>
        <v>23.12</v>
      </c>
      <c r="J7" s="73"/>
      <c r="K7" s="73"/>
      <c r="N7" s="5"/>
    </row>
    <row r="8" spans="1:14" ht="17" thickBot="1">
      <c r="B8" s="71"/>
      <c r="C8" s="39" t="s">
        <v>35</v>
      </c>
      <c r="D8" s="74"/>
      <c r="E8" s="74"/>
      <c r="F8" s="145" t="s">
        <v>53</v>
      </c>
      <c r="G8" s="76">
        <f>I8</f>
        <v>65.679999999999993</v>
      </c>
      <c r="H8" s="77"/>
      <c r="I8" s="76">
        <f>Notes!E9</f>
        <v>65.679999999999993</v>
      </c>
      <c r="J8" s="73"/>
      <c r="K8" s="73"/>
      <c r="N8" s="5"/>
    </row>
    <row r="9" spans="1:14" ht="17" thickBot="1">
      <c r="A9" s="1" t="s">
        <v>89</v>
      </c>
      <c r="B9" s="71"/>
      <c r="C9" s="123" t="s">
        <v>78</v>
      </c>
      <c r="D9" s="2" t="s">
        <v>3</v>
      </c>
      <c r="E9" s="74"/>
      <c r="F9" s="6" t="s">
        <v>3</v>
      </c>
      <c r="G9" s="148">
        <f>I9</f>
        <v>0.28899999999999998</v>
      </c>
      <c r="H9" s="77"/>
      <c r="I9" s="76">
        <f>Notes!E12/100</f>
        <v>0.28899999999999998</v>
      </c>
      <c r="J9" s="73"/>
      <c r="K9" s="73"/>
      <c r="N9" s="5"/>
    </row>
    <row r="10" spans="1:14" ht="17" thickBot="1">
      <c r="B10" s="71"/>
      <c r="C10" s="39" t="s">
        <v>52</v>
      </c>
      <c r="D10" s="2" t="s">
        <v>3</v>
      </c>
      <c r="E10" s="74"/>
      <c r="F10" s="6" t="s">
        <v>3</v>
      </c>
      <c r="G10" s="76">
        <f>I10</f>
        <v>0.82099999999999995</v>
      </c>
      <c r="H10" s="77"/>
      <c r="I10" s="76">
        <f>Notes!E13/100</f>
        <v>0.82099999999999995</v>
      </c>
      <c r="J10" s="73"/>
      <c r="K10" s="73"/>
      <c r="N10" s="5"/>
    </row>
    <row r="11" spans="1:14">
      <c r="B11" s="71"/>
      <c r="C11" s="82"/>
      <c r="D11" s="82"/>
      <c r="E11" s="82"/>
      <c r="G11" s="80"/>
      <c r="H11" s="80"/>
      <c r="I11" s="80"/>
      <c r="J11" s="80"/>
      <c r="K11" s="80"/>
      <c r="N11" s="5"/>
    </row>
    <row r="12" spans="1:14" ht="17" thickBot="1">
      <c r="B12" s="71"/>
      <c r="C12" s="36" t="s">
        <v>8</v>
      </c>
      <c r="D12" s="36"/>
      <c r="E12" s="36"/>
      <c r="F12" s="36"/>
      <c r="G12" s="21"/>
      <c r="H12" s="21"/>
      <c r="I12" s="21"/>
      <c r="J12" s="22"/>
      <c r="K12" s="22"/>
      <c r="N12" s="8"/>
    </row>
    <row r="13" spans="1:14" ht="17" thickBot="1">
      <c r="B13" s="71"/>
      <c r="C13" s="122" t="s">
        <v>77</v>
      </c>
      <c r="D13" s="78"/>
      <c r="E13" s="78"/>
      <c r="F13" s="75" t="s">
        <v>4</v>
      </c>
      <c r="G13" s="133">
        <f>I13</f>
        <v>1.6E-2</v>
      </c>
      <c r="H13" s="79"/>
      <c r="I13" s="133">
        <f>Notes!E22</f>
        <v>1.6E-2</v>
      </c>
      <c r="J13" s="80"/>
      <c r="K13" s="80"/>
      <c r="L13" s="126"/>
      <c r="N13" s="7"/>
    </row>
    <row r="14" spans="1:14" ht="17" thickBot="1">
      <c r="B14" s="71"/>
      <c r="C14" s="83" t="s">
        <v>1</v>
      </c>
      <c r="D14" s="83"/>
      <c r="E14" s="83"/>
      <c r="F14" s="75" t="s">
        <v>2</v>
      </c>
      <c r="G14" s="84">
        <f>Notes!E15</f>
        <v>2.5</v>
      </c>
      <c r="H14" s="80"/>
      <c r="I14" s="80"/>
      <c r="J14" s="81"/>
      <c r="K14" s="81"/>
      <c r="L14" s="81"/>
      <c r="M14" s="73"/>
      <c r="N14" s="8"/>
    </row>
    <row r="15" spans="1:14" ht="17" thickBot="1">
      <c r="B15" s="71"/>
      <c r="C15" s="86" t="s">
        <v>6</v>
      </c>
      <c r="D15" s="86"/>
      <c r="E15" s="86"/>
      <c r="F15" s="75" t="s">
        <v>2</v>
      </c>
      <c r="G15" s="76">
        <f>I15</f>
        <v>25</v>
      </c>
      <c r="H15" s="80"/>
      <c r="I15" s="76">
        <f>Notes!E14</f>
        <v>25</v>
      </c>
      <c r="J15" s="81"/>
      <c r="K15" s="81"/>
      <c r="L15" s="73"/>
      <c r="M15" s="73"/>
      <c r="N15" s="4"/>
    </row>
    <row r="16" spans="1:14">
      <c r="B16" s="71"/>
      <c r="C16" s="36"/>
      <c r="D16" s="36"/>
      <c r="E16" s="36"/>
      <c r="F16" s="36"/>
      <c r="G16" s="22"/>
      <c r="H16" s="22"/>
      <c r="I16" s="22"/>
      <c r="J16" s="81"/>
      <c r="K16" s="81"/>
      <c r="N16" s="5"/>
    </row>
    <row r="17" spans="2:14" ht="17" thickBot="1">
      <c r="B17" s="71"/>
      <c r="C17" s="23" t="s">
        <v>73</v>
      </c>
      <c r="D17" s="23"/>
      <c r="E17" s="23"/>
      <c r="F17" s="23"/>
      <c r="G17" s="22"/>
      <c r="H17" s="22"/>
      <c r="I17" s="22"/>
      <c r="J17" s="22"/>
      <c r="K17" s="22"/>
      <c r="N17" s="5"/>
    </row>
    <row r="18" spans="2:14" ht="17" thickBot="1">
      <c r="B18" s="71"/>
      <c r="C18" s="117" t="s">
        <v>74</v>
      </c>
      <c r="D18" s="23"/>
      <c r="E18" s="23"/>
      <c r="F18" s="117" t="s">
        <v>30</v>
      </c>
      <c r="G18" s="84">
        <f>I18</f>
        <v>83232000</v>
      </c>
      <c r="H18" s="22"/>
      <c r="I18" s="150">
        <f>Notes!E11</f>
        <v>83232000</v>
      </c>
      <c r="J18" s="80"/>
      <c r="K18" s="80"/>
      <c r="N18" s="10"/>
    </row>
    <row r="19" spans="2:14" ht="17" thickBot="1">
      <c r="B19" s="71"/>
      <c r="C19" s="125" t="s">
        <v>75</v>
      </c>
      <c r="D19" s="36"/>
      <c r="E19" s="36"/>
      <c r="F19" s="152" t="s">
        <v>46</v>
      </c>
      <c r="G19" s="84">
        <f t="shared" ref="G19:G20" si="0">I19</f>
        <v>1025811.28</v>
      </c>
      <c r="H19" s="22"/>
      <c r="I19" s="150">
        <f>Notes!E17</f>
        <v>1025811.28</v>
      </c>
      <c r="J19" s="80"/>
      <c r="K19" s="80"/>
      <c r="L19" s="85"/>
      <c r="M19" s="80"/>
      <c r="N19" s="10"/>
    </row>
    <row r="20" spans="2:14" ht="17" thickBot="1">
      <c r="B20" s="71"/>
      <c r="C20" s="125" t="s">
        <v>76</v>
      </c>
      <c r="D20" s="87"/>
      <c r="E20" s="87"/>
      <c r="F20" s="75" t="s">
        <v>45</v>
      </c>
      <c r="G20" s="84">
        <f t="shared" si="0"/>
        <v>0</v>
      </c>
      <c r="H20" s="80"/>
      <c r="I20" s="150">
        <f>Notes!E19</f>
        <v>0</v>
      </c>
      <c r="J20" s="80"/>
      <c r="K20" s="80"/>
      <c r="L20" s="85"/>
      <c r="M20" s="80"/>
      <c r="N20" s="10"/>
    </row>
    <row r="21" spans="2:14" ht="17" thickBot="1">
      <c r="B21" s="88"/>
      <c r="C21" s="89"/>
      <c r="D21" s="89"/>
      <c r="E21" s="89"/>
      <c r="F21" s="89"/>
      <c r="G21" s="89"/>
      <c r="H21" s="89"/>
      <c r="I21" s="89"/>
      <c r="J21" s="90"/>
      <c r="K21" s="90"/>
      <c r="L21" s="90"/>
      <c r="M21" s="90"/>
      <c r="N21" s="91"/>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47" customWidth="1"/>
    <col min="2" max="2" width="3.42578125" style="51" customWidth="1"/>
    <col min="3" max="3" width="28.7109375" style="47" customWidth="1"/>
    <col min="4" max="4" width="3.140625" style="47" customWidth="1"/>
    <col min="5" max="5" width="16.140625" style="47" customWidth="1"/>
    <col min="6" max="6" width="10.28515625" style="47" customWidth="1"/>
    <col min="7" max="9" width="12.140625" style="47" customWidth="1"/>
    <col min="10" max="10" width="33.42578125" style="48" customWidth="1"/>
    <col min="11" max="11" width="77.42578125" style="47" customWidth="1"/>
    <col min="12" max="16384" width="33.140625" style="47"/>
  </cols>
  <sheetData>
    <row r="1" spans="3:11" ht="17" thickBot="1"/>
    <row r="2" spans="3:11">
      <c r="C2" s="49"/>
      <c r="D2" s="49"/>
      <c r="E2" s="49"/>
      <c r="F2" s="49"/>
      <c r="G2" s="49"/>
      <c r="H2" s="49"/>
      <c r="I2" s="49"/>
      <c r="J2" s="50"/>
      <c r="K2" s="49"/>
    </row>
    <row r="3" spans="3:11">
      <c r="C3" s="52" t="s">
        <v>20</v>
      </c>
      <c r="D3" s="52"/>
      <c r="E3" s="52"/>
      <c r="F3" s="52"/>
      <c r="G3" s="52"/>
      <c r="H3" s="52"/>
      <c r="I3" s="52"/>
      <c r="J3" s="53"/>
    </row>
    <row r="5" spans="3:11">
      <c r="C5" s="54" t="s">
        <v>27</v>
      </c>
      <c r="D5" s="54"/>
      <c r="E5" s="54" t="s">
        <v>0</v>
      </c>
      <c r="F5" s="54" t="s">
        <v>17</v>
      </c>
      <c r="G5" s="54" t="s">
        <v>28</v>
      </c>
      <c r="H5" s="54" t="s">
        <v>84</v>
      </c>
      <c r="I5" s="54" t="s">
        <v>51</v>
      </c>
      <c r="J5" s="55" t="s">
        <v>88</v>
      </c>
      <c r="K5" s="54" t="s">
        <v>14</v>
      </c>
    </row>
    <row r="6" spans="3:11">
      <c r="C6" s="61"/>
      <c r="D6" s="61"/>
      <c r="E6" s="56"/>
      <c r="F6" s="58"/>
      <c r="G6" s="59"/>
      <c r="H6" s="59"/>
      <c r="I6" s="59"/>
      <c r="J6" s="59"/>
      <c r="K6" s="56"/>
    </row>
    <row r="7" spans="3:11">
      <c r="C7" s="56"/>
      <c r="D7" s="61"/>
      <c r="E7" s="56"/>
      <c r="F7" s="58"/>
      <c r="G7" s="59"/>
      <c r="H7" s="59"/>
      <c r="I7" s="59"/>
      <c r="J7" s="59"/>
      <c r="K7" s="56"/>
    </row>
    <row r="8" spans="3:11">
      <c r="C8" s="61"/>
      <c r="D8" s="61"/>
      <c r="E8" s="56"/>
      <c r="F8" s="58"/>
      <c r="G8" s="59"/>
      <c r="H8" s="59"/>
      <c r="I8" s="59"/>
      <c r="J8" s="59"/>
      <c r="K8" s="56"/>
    </row>
    <row r="9" spans="3:11">
      <c r="C9" s="56"/>
      <c r="D9" s="56"/>
      <c r="F9" s="56"/>
      <c r="G9" s="64"/>
      <c r="H9" s="64"/>
      <c r="I9" s="56"/>
      <c r="J9" s="62"/>
      <c r="K9" s="60"/>
    </row>
    <row r="10" spans="3:11">
      <c r="C10" s="56"/>
      <c r="D10" s="56"/>
      <c r="F10" s="56"/>
      <c r="G10" s="64"/>
      <c r="H10" s="64"/>
      <c r="I10" s="56"/>
      <c r="J10" s="62"/>
      <c r="K10" s="60"/>
    </row>
    <row r="11" spans="3:11">
      <c r="C11" s="56"/>
      <c r="D11" s="56"/>
      <c r="F11" s="58"/>
      <c r="G11" s="64"/>
      <c r="H11" s="64"/>
      <c r="I11" s="56"/>
      <c r="J11" s="62"/>
      <c r="K11" s="60"/>
    </row>
    <row r="12" spans="3:11">
      <c r="C12" s="57"/>
      <c r="D12" s="56"/>
      <c r="F12" s="58"/>
      <c r="G12" s="64"/>
      <c r="H12" s="64"/>
      <c r="I12" s="56"/>
      <c r="J12" s="62"/>
      <c r="K12" s="56"/>
    </row>
    <row r="13" spans="3:11">
      <c r="C13" s="57"/>
      <c r="D13" s="56"/>
      <c r="F13" s="58"/>
      <c r="G13" s="64"/>
      <c r="H13" s="64"/>
      <c r="I13" s="56"/>
      <c r="J13" s="62"/>
      <c r="K13" s="56"/>
    </row>
    <row r="14" spans="3:11" ht="17">
      <c r="E14" s="47" t="s">
        <v>93</v>
      </c>
      <c r="F14" s="58" t="s">
        <v>99</v>
      </c>
      <c r="G14" s="47">
        <v>2018</v>
      </c>
      <c r="I14" s="47" t="s">
        <v>103</v>
      </c>
      <c r="J14" s="141" t="s">
        <v>104</v>
      </c>
    </row>
    <row r="15" spans="3:11">
      <c r="C15" s="56" t="s">
        <v>26</v>
      </c>
      <c r="F15" s="58"/>
    </row>
    <row r="16" spans="3:11">
      <c r="C16" s="56" t="s">
        <v>100</v>
      </c>
    </row>
    <row r="17" spans="3:3">
      <c r="C17" s="56" t="s">
        <v>101</v>
      </c>
    </row>
    <row r="18" spans="3:3">
      <c r="C18" s="56" t="s">
        <v>6</v>
      </c>
    </row>
    <row r="19" spans="3:3">
      <c r="C19" s="56" t="s">
        <v>9</v>
      </c>
    </row>
    <row r="20" spans="3:3">
      <c r="C20" s="56" t="s">
        <v>102</v>
      </c>
    </row>
    <row r="21" spans="3:3">
      <c r="C21" s="56" t="s">
        <v>49</v>
      </c>
    </row>
    <row r="22" spans="3:3">
      <c r="C22" s="56" t="s">
        <v>83</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22" sqref="E22"/>
    </sheetView>
  </sheetViews>
  <sheetFormatPr baseColWidth="10" defaultColWidth="10.7109375" defaultRowHeight="16"/>
  <cols>
    <col min="1" max="1" width="3.42578125" style="128" customWidth="1"/>
    <col min="2" max="2" width="4.140625" style="131" customWidth="1"/>
    <col min="3" max="3" width="11.140625" style="128" customWidth="1"/>
    <col min="4" max="5" width="18.42578125" style="128" customWidth="1"/>
    <col min="6" max="12" width="10.7109375" style="128"/>
    <col min="13" max="13" width="33.42578125" style="128" customWidth="1"/>
    <col min="14" max="16384" width="10.7109375" style="128"/>
  </cols>
  <sheetData>
    <row r="2" spans="3:13" ht="17" thickBot="1"/>
    <row r="3" spans="3:13">
      <c r="C3" s="26"/>
      <c r="D3" s="26"/>
      <c r="E3" s="26"/>
      <c r="F3" s="26"/>
      <c r="G3" s="26"/>
      <c r="H3" s="26"/>
      <c r="I3" s="26"/>
      <c r="J3" s="26"/>
      <c r="K3" s="26"/>
      <c r="L3" s="26"/>
      <c r="M3" s="129"/>
    </row>
    <row r="4" spans="3:13">
      <c r="C4" s="25" t="s">
        <v>0</v>
      </c>
      <c r="D4" s="25" t="s">
        <v>82</v>
      </c>
      <c r="E4" s="25"/>
      <c r="F4" s="25"/>
      <c r="G4" s="25"/>
      <c r="H4" s="25"/>
      <c r="I4" s="25"/>
      <c r="J4" s="25"/>
      <c r="K4" s="25"/>
      <c r="L4" s="25"/>
      <c r="M4" s="130"/>
    </row>
    <row r="5" spans="3:13">
      <c r="C5" s="134"/>
      <c r="M5" s="132"/>
    </row>
    <row r="6" spans="3:13" ht="17" thickBot="1">
      <c r="C6" s="139" t="s">
        <v>93</v>
      </c>
    </row>
    <row r="7" spans="3:13" ht="17" thickBot="1">
      <c r="C7" s="143" t="s">
        <v>109</v>
      </c>
      <c r="D7" s="142" t="s">
        <v>105</v>
      </c>
      <c r="E7" s="127">
        <v>80</v>
      </c>
      <c r="F7" s="142" t="s">
        <v>53</v>
      </c>
    </row>
    <row r="8" spans="3:13">
      <c r="D8" s="142" t="s">
        <v>106</v>
      </c>
      <c r="E8" s="128">
        <f>E12*(E7/100)</f>
        <v>23.12</v>
      </c>
      <c r="F8" s="139" t="s">
        <v>94</v>
      </c>
    </row>
    <row r="9" spans="3:13">
      <c r="D9" s="142" t="s">
        <v>107</v>
      </c>
      <c r="E9" s="128">
        <f>E7*(E13/100)</f>
        <v>65.679999999999993</v>
      </c>
      <c r="F9" s="142" t="s">
        <v>108</v>
      </c>
    </row>
    <row r="10" spans="3:13" ht="17" thickBot="1">
      <c r="D10" s="134" t="s">
        <v>87</v>
      </c>
      <c r="E10" s="128">
        <v>3.6</v>
      </c>
      <c r="F10" s="139" t="s">
        <v>96</v>
      </c>
    </row>
    <row r="11" spans="3:13" ht="17" thickBot="1">
      <c r="D11" s="149" t="s">
        <v>87</v>
      </c>
      <c r="E11" s="127">
        <f>E10*E8*1000000</f>
        <v>83232000</v>
      </c>
      <c r="F11" s="149" t="s">
        <v>30</v>
      </c>
    </row>
    <row r="12" spans="3:13">
      <c r="D12" s="1" t="s">
        <v>90</v>
      </c>
      <c r="E12" s="128">
        <v>28.9</v>
      </c>
      <c r="F12" s="1" t="s">
        <v>3</v>
      </c>
    </row>
    <row r="13" spans="3:13" ht="17" thickBot="1">
      <c r="D13" s="1" t="s">
        <v>91</v>
      </c>
      <c r="E13" s="128">
        <v>82.1</v>
      </c>
      <c r="F13" s="1" t="s">
        <v>3</v>
      </c>
    </row>
    <row r="14" spans="3:13" ht="17" thickBot="1">
      <c r="D14" s="139" t="s">
        <v>95</v>
      </c>
      <c r="E14" s="127">
        <v>25</v>
      </c>
    </row>
    <row r="15" spans="3:13" ht="17" thickBot="1">
      <c r="D15" s="139" t="s">
        <v>1</v>
      </c>
      <c r="E15" s="127">
        <v>2.5</v>
      </c>
    </row>
    <row r="16" spans="3:13" ht="17" thickBot="1">
      <c r="D16" s="134" t="s">
        <v>85</v>
      </c>
      <c r="E16" s="128">
        <v>44369</v>
      </c>
      <c r="F16" s="139" t="s">
        <v>97</v>
      </c>
    </row>
    <row r="17" spans="4:7" ht="17" thickBot="1">
      <c r="D17" s="134" t="s">
        <v>85</v>
      </c>
      <c r="E17" s="127">
        <f>E16*E8</f>
        <v>1025811.28</v>
      </c>
      <c r="F17" s="149" t="s">
        <v>46</v>
      </c>
    </row>
    <row r="18" spans="4:7" ht="17" thickBot="1">
      <c r="D18" s="134"/>
    </row>
    <row r="19" spans="4:7" ht="17" thickBot="1">
      <c r="D19" s="134" t="s">
        <v>86</v>
      </c>
      <c r="E19" s="127">
        <v>0</v>
      </c>
      <c r="F19" s="139" t="s">
        <v>98</v>
      </c>
      <c r="G19" s="151" t="s">
        <v>110</v>
      </c>
    </row>
    <row r="20" spans="4:7" ht="17" thickBot="1"/>
    <row r="21" spans="4:7" ht="17" thickBot="1">
      <c r="D21" s="143" t="s">
        <v>111</v>
      </c>
      <c r="E21" s="127">
        <f>(52-3)/52-0.03</f>
        <v>0.91230769230769226</v>
      </c>
    </row>
    <row r="22" spans="4:7" ht="17" thickBot="1">
      <c r="D22" s="143" t="s">
        <v>112</v>
      </c>
      <c r="E22" s="127">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2022-12-01T14:15:44Z</dcterms:modified>
</cp:coreProperties>
</file>